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mministrazione\AMMINISTRAZIONE E CONTABILITA'\TARIFFA CONSOLARE\2026\"/>
    </mc:Choice>
  </mc:AlternateContent>
  <xr:revisionPtr revIDLastSave="0" documentId="13_ncr:1_{03C1D621-B365-4BDA-979B-3686ADC91C8F}" xr6:coauthVersionLast="47" xr6:coauthVersionMax="47" xr10:uidLastSave="{00000000-0000-0000-0000-000000000000}"/>
  <bookViews>
    <workbookView xWindow="12780" yWindow="1335" windowWidth="13830" windowHeight="11985" xr2:uid="{00000000-000D-0000-FFFF-FFFF00000000}"/>
  </bookViews>
  <sheets>
    <sheet name="I trimestre 2026" sheetId="1" r:id="rId1"/>
  </sheets>
  <definedNames>
    <definedName name="_xlnm.Print_Area" localSheetId="0">'I trimestre 2026'!$A$1:$H$66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  <c r="D43" i="1" s="1"/>
  <c r="E43" i="1" s="1"/>
  <c r="D35" i="1" l="1"/>
  <c r="E35" i="1" s="1"/>
  <c r="D32" i="1"/>
  <c r="E32" i="1" s="1"/>
  <c r="D27" i="1"/>
  <c r="E27" i="1" s="1"/>
  <c r="D39" i="1"/>
  <c r="E39" i="1" s="1"/>
  <c r="D15" i="1"/>
  <c r="D25" i="1"/>
  <c r="E25" i="1" s="1"/>
  <c r="D38" i="1"/>
  <c r="E38" i="1" s="1"/>
  <c r="D44" i="1"/>
  <c r="E44" i="1" s="1"/>
  <c r="D61" i="1"/>
  <c r="E61" i="1" s="1"/>
  <c r="D46" i="1"/>
  <c r="E46" i="1" s="1"/>
  <c r="D41" i="1"/>
  <c r="E41" i="1" s="1"/>
  <c r="D40" i="1"/>
  <c r="E40" i="1" s="1"/>
  <c r="D26" i="1"/>
  <c r="E26" i="1" s="1"/>
  <c r="D42" i="1"/>
  <c r="E42" i="1" s="1"/>
  <c r="D52" i="1"/>
  <c r="E52" i="1" s="1"/>
  <c r="D53" i="1"/>
  <c r="E53" i="1" s="1"/>
  <c r="D24" i="1"/>
  <c r="E24" i="1" s="1"/>
  <c r="D22" i="1"/>
  <c r="E22" i="1" s="1"/>
  <c r="D13" i="1"/>
  <c r="E13" i="1" s="1"/>
  <c r="D55" i="1"/>
  <c r="E55" i="1" s="1"/>
  <c r="D21" i="1"/>
  <c r="E21" i="1" s="1"/>
  <c r="D65" i="1"/>
  <c r="E65" i="1" s="1"/>
  <c r="D60" i="1"/>
  <c r="E60" i="1" s="1"/>
  <c r="D28" i="1"/>
  <c r="E28" i="1" s="1"/>
  <c r="D10" i="1"/>
  <c r="E10" i="1" s="1"/>
  <c r="D56" i="1"/>
  <c r="E56" i="1" s="1"/>
  <c r="D16" i="1"/>
  <c r="E16" i="1" s="1"/>
  <c r="D66" i="1"/>
  <c r="E66" i="1" s="1"/>
  <c r="D8" i="1"/>
  <c r="E8" i="1" s="1"/>
  <c r="D49" i="1"/>
  <c r="E49" i="1" s="1"/>
  <c r="D59" i="1"/>
  <c r="E59" i="1" s="1"/>
  <c r="D58" i="1"/>
  <c r="E58" i="1" s="1"/>
  <c r="D14" i="1"/>
  <c r="E14" i="1" s="1"/>
  <c r="D17" i="1"/>
  <c r="E17" i="1" s="1"/>
  <c r="D23" i="1"/>
  <c r="E23" i="1" s="1"/>
  <c r="D47" i="1"/>
  <c r="E47" i="1" s="1"/>
  <c r="D50" i="1"/>
  <c r="E50" i="1" s="1"/>
  <c r="D11" i="1"/>
  <c r="E11" i="1" s="1"/>
  <c r="D19" i="1"/>
  <c r="E19" i="1" s="1"/>
  <c r="D9" i="1"/>
  <c r="E9" i="1" s="1"/>
  <c r="D45" i="1"/>
  <c r="E45" i="1" s="1"/>
  <c r="D63" i="1"/>
  <c r="E63" i="1" s="1"/>
  <c r="D20" i="1"/>
  <c r="E20" i="1" s="1"/>
  <c r="D64" i="1"/>
  <c r="E64" i="1" s="1"/>
  <c r="G11" i="1" l="1"/>
  <c r="G14" i="1"/>
  <c r="G17" i="1"/>
</calcChain>
</file>

<file path=xl/sharedStrings.xml><?xml version="1.0" encoding="utf-8"?>
<sst xmlns="http://schemas.openxmlformats.org/spreadsheetml/2006/main" count="122" uniqueCount="105">
  <si>
    <t xml:space="preserve">TARIFFA CONSOLARE VALIDA PER IL </t>
  </si>
  <si>
    <t>EURO</t>
  </si>
  <si>
    <t>Minimo esigibile</t>
  </si>
  <si>
    <t>Tipo di atto consolare</t>
  </si>
  <si>
    <t>Pari a $</t>
  </si>
  <si>
    <t>PASSAPORTI E TASSE CONCESS. GOVERNATIVA</t>
  </si>
  <si>
    <t>ATTI NOTARILI E DI STATO CIVILE</t>
  </si>
  <si>
    <t>Certificato di cittadinanza</t>
  </si>
  <si>
    <t>Procura generale</t>
  </si>
  <si>
    <t>Procura speciale</t>
  </si>
  <si>
    <t>17A</t>
  </si>
  <si>
    <t>Atto di assenso</t>
  </si>
  <si>
    <t>Autentica di firma su scrittura privata</t>
  </si>
  <si>
    <t>ATTI AMMINISTRATIVI E VARI NON CLASSIFICATI</t>
  </si>
  <si>
    <t>Autenticazione di fotografia</t>
  </si>
  <si>
    <t>Dichiarazione consolare</t>
  </si>
  <si>
    <t>Passaporto mortuario</t>
  </si>
  <si>
    <t>Diritto d'urgenza</t>
  </si>
  <si>
    <t>TRADUZIONE DI ATTI DI STATO CIVILE</t>
  </si>
  <si>
    <t>In italiano (per foglio)</t>
  </si>
  <si>
    <t>In inglese (per foglio)</t>
  </si>
  <si>
    <t>TRADUZIONE DI ATTI DIVERSI</t>
  </si>
  <si>
    <t>In Italiano (per foglio)</t>
  </si>
  <si>
    <t>72A</t>
  </si>
  <si>
    <r>
      <t xml:space="preserve">CERTIFICAZIONE DI TRADUZIONE DI ATTI DIVERSI </t>
    </r>
    <r>
      <rPr>
        <b/>
        <u/>
        <sz val="9"/>
        <rFont val="Arial"/>
        <family val="2"/>
      </rPr>
      <t>NON</t>
    </r>
    <r>
      <rPr>
        <b/>
        <sz val="9"/>
        <rFont val="Arial"/>
        <family val="2"/>
      </rPr>
      <t xml:space="preserve"> ESEGUITA IN CONSOLATO</t>
    </r>
  </si>
  <si>
    <t>In italiano</t>
  </si>
  <si>
    <t>In inglese</t>
  </si>
  <si>
    <t>Costo del libretto passaporto 48 pagine</t>
  </si>
  <si>
    <t>CONSOLATO GENERALE D'ITALIA - TORONTO</t>
  </si>
  <si>
    <t>Affissione Atto pubblicazione Matrimonio</t>
  </si>
  <si>
    <t>Apposizione sigilli trasporto salme</t>
  </si>
  <si>
    <t>70A</t>
  </si>
  <si>
    <t>Legalizzazione Atti</t>
  </si>
  <si>
    <t>Legalizzazione Atti Stato Civile</t>
  </si>
  <si>
    <t>Note</t>
  </si>
  <si>
    <t>Rilascio nuovo libretto</t>
  </si>
  <si>
    <t>diritto fisso</t>
  </si>
  <si>
    <t>per ogni atto</t>
  </si>
  <si>
    <t>per unita'</t>
  </si>
  <si>
    <t>per ogni legalizzazione</t>
  </si>
  <si>
    <t>per foglio</t>
  </si>
  <si>
    <t>27A</t>
  </si>
  <si>
    <t>Certificato di avvenuta pubblicazione di matrimonio</t>
  </si>
  <si>
    <t>02C</t>
  </si>
  <si>
    <t>05A</t>
  </si>
  <si>
    <t>05C</t>
  </si>
  <si>
    <t>72C</t>
  </si>
  <si>
    <t>04A</t>
  </si>
  <si>
    <t>70B</t>
  </si>
  <si>
    <t>N13A</t>
  </si>
  <si>
    <t>18A</t>
  </si>
  <si>
    <t>66B</t>
  </si>
  <si>
    <t>66N</t>
  </si>
  <si>
    <t>66H</t>
  </si>
  <si>
    <t>7Bis</t>
  </si>
  <si>
    <t>Iure Sanguinis</t>
  </si>
  <si>
    <t xml:space="preserve">Contributo Amm.vo per Rilascio passaporto </t>
  </si>
  <si>
    <t>Costo del libretto passaporto 16 pagine</t>
  </si>
  <si>
    <t>Soggiorni lunghi per studio (91+ giorni)</t>
  </si>
  <si>
    <t xml:space="preserve">Transito, Schengen fino a 90 giorni </t>
  </si>
  <si>
    <t xml:space="preserve">Soggiorni lunghi (91+ giorni) </t>
  </si>
  <si>
    <t xml:space="preserve">Articolo </t>
  </si>
  <si>
    <t>Schengen Turismo per det. Paesi (bambini fra 6 e 12 anni)</t>
  </si>
  <si>
    <t>Copia di atto notarile</t>
  </si>
  <si>
    <t>Arrotondamento CAD</t>
  </si>
  <si>
    <t>Certificato di iscrizione schedario consolare</t>
  </si>
  <si>
    <t>Certificato di stato civile</t>
  </si>
  <si>
    <t>2B</t>
  </si>
  <si>
    <t xml:space="preserve">Altri atti non precedentemente enunciati </t>
  </si>
  <si>
    <t>Certificato di stato di famiglia</t>
  </si>
  <si>
    <t>Certificato contestuale</t>
  </si>
  <si>
    <t xml:space="preserve">Diritti Fissi </t>
  </si>
  <si>
    <t>Costo Carta + IVA</t>
  </si>
  <si>
    <t>CARTA D'IDENTITA' ELETTRONICA - CIE</t>
  </si>
  <si>
    <t>Richiesta DUPLICATO CIE</t>
  </si>
  <si>
    <t>28C</t>
  </si>
  <si>
    <t>28D</t>
  </si>
  <si>
    <t>VISTI fino al 10 giugno 2024</t>
  </si>
  <si>
    <t>Schengen Turismo per det. Paesi (bambini fra 6 e 12 anni) (Schengen Tourism for children aged between 6 and 12 years)</t>
  </si>
  <si>
    <r>
      <t xml:space="preserve">Soggiorni lunghi per studio (91+ giorni) </t>
    </r>
    <r>
      <rPr>
        <sz val="8"/>
        <rFont val="Arial"/>
        <family val="2"/>
      </rPr>
      <t>(National Study Visa, longer than 90 days)</t>
    </r>
  </si>
  <si>
    <r>
      <t>Transito, Schengen fino a 90 giorni</t>
    </r>
    <r>
      <rPr>
        <sz val="8"/>
        <rFont val="Arial"/>
        <family val="2"/>
      </rPr>
      <t xml:space="preserve"> (Transit or Schengen Visa up to 90 days)</t>
    </r>
  </si>
  <si>
    <t>Soggiorni lunghi (91+ giorni) (National Visa, longer than 90 days)</t>
  </si>
  <si>
    <t xml:space="preserve">VISTI </t>
  </si>
  <si>
    <t>TASSO DI RAGGUAGLIO:                            1 EURO =</t>
  </si>
  <si>
    <t>CAD</t>
  </si>
  <si>
    <t>1 CAD =</t>
  </si>
  <si>
    <t>4B</t>
  </si>
  <si>
    <t>Atto di rinuncia cittadinanza</t>
  </si>
  <si>
    <t>Costo totale CIE</t>
  </si>
  <si>
    <t>Costo totale duplicato CIE</t>
  </si>
  <si>
    <t>Dichiarazione giurata</t>
  </si>
  <si>
    <t>Copia di atti amministrativi</t>
  </si>
  <si>
    <t>Costo totale pass. 48 pag.</t>
  </si>
  <si>
    <r>
      <t xml:space="preserve">Costo Carta </t>
    </r>
    <r>
      <rPr>
        <b/>
        <sz val="9"/>
        <color indexed="10"/>
        <rFont val="Arial"/>
        <family val="2"/>
      </rPr>
      <t>+ IVA</t>
    </r>
  </si>
  <si>
    <t>VOLONTARIA GIURISDIZIONE</t>
  </si>
  <si>
    <t>Istanza al Giudice Tutelare</t>
  </si>
  <si>
    <t>31a</t>
  </si>
  <si>
    <t>per ogni istanza</t>
  </si>
  <si>
    <t xml:space="preserve">Decreto del Giudice Tutelare </t>
  </si>
  <si>
    <t>31b</t>
  </si>
  <si>
    <t>per ogni decreto</t>
  </si>
  <si>
    <t>Riacquisto di cittadinanza</t>
  </si>
  <si>
    <t>7C</t>
  </si>
  <si>
    <t>Emergency Travel Document EU ETD</t>
  </si>
  <si>
    <t xml:space="preserve">      I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</si>
</sst>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.00"/>
    <numFmt numFmtId="165" formatCode="[$$-1009]#,##0.00"/>
    <numFmt numFmtId="166" formatCode="0.00000"/>
    <numFmt numFmtId="167" formatCode="[$$-1009]#,##0.0000"/>
    <numFmt numFmtId="168" formatCode="#,##0.00\ &quot;€&quot;"/>
    <numFmt numFmtId="169" formatCode="_-* #,##0.00\ [$€-410]_-;\-* #,##0.00\ [$€-410]_-;_-* &quot;-&quot;??\ [$€-410]_-;_-@_-"/>
  </numFmts>
  <fonts count="14" x14ac:knownFonts="1">
    <font>
      <sz val="14"/>
      <name val="Times New Roman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b/>
      <sz val="10"/>
      <color indexed="12"/>
      <name val="Arial"/>
      <family val="2"/>
    </font>
    <font>
      <sz val="12"/>
      <color rgb="FF4848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5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69" fontId="2" fillId="0" borderId="0" xfId="0" applyNumberFormat="1" applyFont="1" applyBorder="1" applyAlignment="1" applyProtection="1">
      <alignment vertical="center" wrapText="1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165" fontId="1" fillId="0" borderId="12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6" fillId="0" borderId="1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165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topLeftCell="A28" zoomScaleNormal="100" workbookViewId="0">
      <selection activeCell="B4" sqref="B4"/>
    </sheetView>
  </sheetViews>
  <sheetFormatPr defaultColWidth="30.77734375" defaultRowHeight="12" x14ac:dyDescent="0.3"/>
  <cols>
    <col min="1" max="1" width="31.44140625" style="7" customWidth="1"/>
    <col min="2" max="2" width="10.21875" style="22" customWidth="1"/>
    <col min="3" max="3" width="6.6640625" style="23" bestFit="1" customWidth="1"/>
    <col min="4" max="4" width="0.33203125" style="7" customWidth="1"/>
    <col min="5" max="5" width="10.88671875" style="24" bestFit="1" customWidth="1"/>
    <col min="6" max="6" width="0.33203125" style="24" customWidth="1"/>
    <col min="7" max="7" width="9.109375" style="25" customWidth="1"/>
    <col min="8" max="8" width="9" style="7" customWidth="1"/>
    <col min="9" max="16384" width="30.77734375" style="7"/>
  </cols>
  <sheetData>
    <row r="1" spans="1:9" ht="24" customHeight="1" x14ac:dyDescent="0.3">
      <c r="A1" s="77" t="s">
        <v>28</v>
      </c>
      <c r="B1" s="78"/>
      <c r="C1" s="78"/>
      <c r="D1" s="78"/>
      <c r="E1" s="78"/>
      <c r="F1" s="78"/>
      <c r="G1" s="79"/>
      <c r="H1" s="80"/>
    </row>
    <row r="2" spans="1:9" ht="24" customHeight="1" x14ac:dyDescent="0.3">
      <c r="A2" s="8" t="s">
        <v>0</v>
      </c>
      <c r="B2" s="89" t="s">
        <v>104</v>
      </c>
      <c r="C2" s="90"/>
      <c r="D2" s="90"/>
      <c r="E2" s="2"/>
      <c r="F2" s="2"/>
      <c r="G2" s="2"/>
      <c r="H2" s="3"/>
    </row>
    <row r="3" spans="1:9" ht="24" x14ac:dyDescent="0.3">
      <c r="A3" s="8" t="s">
        <v>83</v>
      </c>
      <c r="B3" s="43">
        <v>1.625</v>
      </c>
      <c r="C3" s="9" t="s">
        <v>84</v>
      </c>
      <c r="D3" s="10"/>
      <c r="E3" s="11"/>
      <c r="F3" s="11"/>
      <c r="G3" s="12"/>
      <c r="H3" s="4"/>
    </row>
    <row r="4" spans="1:9" x14ac:dyDescent="0.3">
      <c r="A4" s="13" t="s">
        <v>85</v>
      </c>
      <c r="B4" s="42">
        <f>1/B3</f>
        <v>0.61538461538461542</v>
      </c>
      <c r="C4" s="9" t="s">
        <v>1</v>
      </c>
      <c r="D4" s="10"/>
      <c r="E4" s="11"/>
      <c r="F4" s="11"/>
      <c r="G4" s="12"/>
      <c r="H4" s="4"/>
    </row>
    <row r="5" spans="1:9" x14ac:dyDescent="0.3">
      <c r="A5" s="14" t="s">
        <v>2</v>
      </c>
      <c r="B5" s="15">
        <v>1</v>
      </c>
      <c r="C5" s="16"/>
      <c r="D5" s="17"/>
      <c r="E5" s="18"/>
      <c r="F5" s="18"/>
      <c r="G5" s="19"/>
      <c r="H5" s="5"/>
    </row>
    <row r="6" spans="1:9" ht="25.5" customHeight="1" x14ac:dyDescent="0.3">
      <c r="A6" s="26" t="s">
        <v>3</v>
      </c>
      <c r="B6" s="26" t="s">
        <v>61</v>
      </c>
      <c r="C6" s="27" t="s">
        <v>1</v>
      </c>
      <c r="D6" s="26" t="s">
        <v>4</v>
      </c>
      <c r="E6" s="26" t="s">
        <v>64</v>
      </c>
      <c r="F6" s="46"/>
      <c r="G6" s="83" t="s">
        <v>34</v>
      </c>
      <c r="H6" s="84"/>
    </row>
    <row r="7" spans="1:9" ht="24" customHeight="1" x14ac:dyDescent="0.3">
      <c r="A7" s="92" t="s">
        <v>5</v>
      </c>
      <c r="B7" s="92"/>
      <c r="C7" s="92"/>
      <c r="D7" s="92"/>
      <c r="E7" s="92"/>
      <c r="F7" s="47"/>
      <c r="G7" s="81" t="s">
        <v>35</v>
      </c>
      <c r="H7" s="81"/>
    </row>
    <row r="8" spans="1:9" ht="15" customHeight="1" x14ac:dyDescent="0.3">
      <c r="A8" s="21" t="s">
        <v>103</v>
      </c>
      <c r="B8" s="33" t="s">
        <v>49</v>
      </c>
      <c r="C8" s="34">
        <v>0</v>
      </c>
      <c r="D8" s="29">
        <f>C8/$B$4</f>
        <v>0</v>
      </c>
      <c r="E8" s="35">
        <f>CEILING(D8,$B$5)</f>
        <v>0</v>
      </c>
      <c r="F8" s="35"/>
      <c r="G8" s="58"/>
      <c r="H8" s="58"/>
    </row>
    <row r="9" spans="1:9" ht="15" customHeight="1" x14ac:dyDescent="0.3">
      <c r="A9" s="30" t="s">
        <v>57</v>
      </c>
      <c r="B9" s="36" t="s">
        <v>41</v>
      </c>
      <c r="C9" s="34">
        <v>5.2</v>
      </c>
      <c r="D9" s="29">
        <f>C9/$B$4</f>
        <v>8.4499999999999993</v>
      </c>
      <c r="E9" s="35">
        <f>CEILING(D9,$B$5)</f>
        <v>9</v>
      </c>
      <c r="F9" s="48"/>
      <c r="G9" s="82"/>
      <c r="H9" s="82"/>
    </row>
    <row r="10" spans="1:9" ht="15" customHeight="1" x14ac:dyDescent="0.3">
      <c r="A10" s="30" t="s">
        <v>27</v>
      </c>
      <c r="B10" s="36" t="s">
        <v>41</v>
      </c>
      <c r="C10" s="34">
        <v>42.7</v>
      </c>
      <c r="D10" s="29">
        <f>C10/$B$4</f>
        <v>69.387500000000003</v>
      </c>
      <c r="E10" s="44">
        <f>CEILING(D10,$B$5)</f>
        <v>70</v>
      </c>
      <c r="F10" s="49"/>
      <c r="G10" s="85" t="s">
        <v>92</v>
      </c>
      <c r="H10" s="86"/>
      <c r="I10" s="31"/>
    </row>
    <row r="11" spans="1:9" ht="15" customHeight="1" x14ac:dyDescent="0.3">
      <c r="A11" s="21" t="s">
        <v>56</v>
      </c>
      <c r="B11" s="33" t="s">
        <v>41</v>
      </c>
      <c r="C11" s="34">
        <v>73.5</v>
      </c>
      <c r="D11" s="28">
        <f>C11/$B$4</f>
        <v>119.4375</v>
      </c>
      <c r="E11" s="45">
        <f>CEILING(D11,$B$5)</f>
        <v>120</v>
      </c>
      <c r="F11" s="50"/>
      <c r="G11" s="87">
        <f>+E10+E11</f>
        <v>190</v>
      </c>
      <c r="H11" s="88"/>
    </row>
    <row r="12" spans="1:9" ht="18" customHeight="1" x14ac:dyDescent="0.3">
      <c r="A12" s="56" t="s">
        <v>73</v>
      </c>
      <c r="B12" s="56"/>
      <c r="C12" s="56"/>
      <c r="D12" s="56"/>
      <c r="E12" s="56"/>
      <c r="F12" s="91"/>
      <c r="G12" s="91"/>
      <c r="H12" s="91"/>
    </row>
    <row r="13" spans="1:9" ht="15" customHeight="1" x14ac:dyDescent="0.3">
      <c r="A13" s="21" t="s">
        <v>72</v>
      </c>
      <c r="B13" s="74" t="s">
        <v>75</v>
      </c>
      <c r="C13" s="34">
        <v>16.79</v>
      </c>
      <c r="D13" s="29">
        <f>C13/$B$4</f>
        <v>27.283749999999998</v>
      </c>
      <c r="E13" s="44">
        <f>CEILING(D13,$B$5)</f>
        <v>28</v>
      </c>
      <c r="F13" s="49"/>
      <c r="G13" s="85" t="s">
        <v>88</v>
      </c>
      <c r="H13" s="86"/>
    </row>
    <row r="14" spans="1:9" ht="15" customHeight="1" x14ac:dyDescent="0.3">
      <c r="A14" s="30" t="s">
        <v>71</v>
      </c>
      <c r="B14" s="74"/>
      <c r="C14" s="34">
        <v>5.16</v>
      </c>
      <c r="D14" s="29">
        <f>C14/$B$4</f>
        <v>8.3849999999999998</v>
      </c>
      <c r="E14" s="44">
        <f>CEILING(D14,$B$5)</f>
        <v>9</v>
      </c>
      <c r="F14" s="51"/>
      <c r="G14" s="87">
        <f>+E13+E14</f>
        <v>37</v>
      </c>
      <c r="H14" s="88"/>
    </row>
    <row r="15" spans="1:9" ht="18" customHeight="1" x14ac:dyDescent="0.3">
      <c r="A15" s="66" t="s">
        <v>74</v>
      </c>
      <c r="B15" s="66"/>
      <c r="C15" s="66"/>
      <c r="D15" s="66">
        <f>C15/$B$4</f>
        <v>0</v>
      </c>
      <c r="E15" s="66"/>
      <c r="F15" s="67"/>
      <c r="G15" s="67"/>
      <c r="H15" s="67"/>
    </row>
    <row r="16" spans="1:9" ht="15" customHeight="1" x14ac:dyDescent="0.3">
      <c r="A16" s="21" t="s">
        <v>93</v>
      </c>
      <c r="B16" s="74" t="s">
        <v>76</v>
      </c>
      <c r="C16" s="34">
        <v>16.79</v>
      </c>
      <c r="D16" s="28">
        <f>C16/$B$4</f>
        <v>27.283749999999998</v>
      </c>
      <c r="E16" s="45">
        <f>CEILING(D16,$B$5)</f>
        <v>28</v>
      </c>
      <c r="F16" s="52"/>
      <c r="G16" s="85" t="s">
        <v>89</v>
      </c>
      <c r="H16" s="86"/>
    </row>
    <row r="17" spans="1:8" ht="15" customHeight="1" x14ac:dyDescent="0.3">
      <c r="A17" s="21" t="s">
        <v>71</v>
      </c>
      <c r="B17" s="74"/>
      <c r="C17" s="34">
        <v>10.32</v>
      </c>
      <c r="D17" s="28">
        <f>C17/$B$4</f>
        <v>16.77</v>
      </c>
      <c r="E17" s="45">
        <f>CEILING(D17,$B$5)</f>
        <v>17</v>
      </c>
      <c r="F17" s="50"/>
      <c r="G17" s="87">
        <f>+E16+E17</f>
        <v>45</v>
      </c>
      <c r="H17" s="88"/>
    </row>
    <row r="18" spans="1:8" ht="18" customHeight="1" x14ac:dyDescent="0.3">
      <c r="A18" s="56" t="s">
        <v>6</v>
      </c>
      <c r="B18" s="56"/>
      <c r="C18" s="56"/>
      <c r="D18" s="56"/>
      <c r="E18" s="56"/>
      <c r="F18" s="72"/>
      <c r="G18" s="72"/>
      <c r="H18" s="72"/>
    </row>
    <row r="19" spans="1:8" ht="15" customHeight="1" x14ac:dyDescent="0.3">
      <c r="A19" s="21" t="s">
        <v>29</v>
      </c>
      <c r="B19" s="33">
        <v>3</v>
      </c>
      <c r="C19" s="34">
        <v>6</v>
      </c>
      <c r="D19" s="29">
        <f>C19/$B$4</f>
        <v>9.75</v>
      </c>
      <c r="E19" s="35">
        <f>CEILING(D19,$B$5)</f>
        <v>10</v>
      </c>
      <c r="F19" s="35"/>
      <c r="G19" s="60" t="s">
        <v>36</v>
      </c>
      <c r="H19" s="60"/>
    </row>
    <row r="20" spans="1:8" ht="15" customHeight="1" x14ac:dyDescent="0.3">
      <c r="A20" s="30" t="s">
        <v>42</v>
      </c>
      <c r="B20" s="36" t="s">
        <v>43</v>
      </c>
      <c r="C20" s="34">
        <v>6</v>
      </c>
      <c r="D20" s="29">
        <f>C20/$B$4</f>
        <v>9.75</v>
      </c>
      <c r="E20" s="35">
        <f>CEILING(D20,$B$5)</f>
        <v>10</v>
      </c>
      <c r="F20" s="35"/>
      <c r="G20" s="60"/>
      <c r="H20" s="60"/>
    </row>
    <row r="21" spans="1:8" ht="15" customHeight="1" x14ac:dyDescent="0.3">
      <c r="A21" s="30" t="s">
        <v>7</v>
      </c>
      <c r="B21" s="36" t="s">
        <v>47</v>
      </c>
      <c r="C21" s="34">
        <v>11</v>
      </c>
      <c r="D21" s="29">
        <f t="shared" ref="D21:D28" si="0">C21/$B$4</f>
        <v>17.875</v>
      </c>
      <c r="E21" s="35">
        <f>CEILING(D21,$B$5)</f>
        <v>18</v>
      </c>
      <c r="F21" s="35"/>
      <c r="G21" s="59"/>
      <c r="H21" s="59"/>
    </row>
    <row r="22" spans="1:8" ht="15" customHeight="1" x14ac:dyDescent="0.3">
      <c r="A22" s="21" t="s">
        <v>8</v>
      </c>
      <c r="B22" s="33" t="s">
        <v>10</v>
      </c>
      <c r="C22" s="34">
        <v>90</v>
      </c>
      <c r="D22" s="28">
        <f t="shared" si="0"/>
        <v>146.25</v>
      </c>
      <c r="E22" s="1">
        <f>CEILING(D22,$B$5)</f>
        <v>147</v>
      </c>
      <c r="F22" s="1"/>
      <c r="G22" s="93" t="s">
        <v>37</v>
      </c>
      <c r="H22" s="93"/>
    </row>
    <row r="23" spans="1:8" ht="15" customHeight="1" x14ac:dyDescent="0.3">
      <c r="A23" s="21" t="s">
        <v>9</v>
      </c>
      <c r="B23" s="33" t="s">
        <v>50</v>
      </c>
      <c r="C23" s="34">
        <v>60</v>
      </c>
      <c r="D23" s="28">
        <f t="shared" si="0"/>
        <v>97.5</v>
      </c>
      <c r="E23" s="1">
        <f>CEILING(D23,$B$5)</f>
        <v>98</v>
      </c>
      <c r="F23" s="1"/>
      <c r="G23" s="93"/>
      <c r="H23" s="93"/>
    </row>
    <row r="24" spans="1:8" ht="15" customHeight="1" x14ac:dyDescent="0.3">
      <c r="A24" s="21" t="s">
        <v>11</v>
      </c>
      <c r="B24" s="33">
        <v>19</v>
      </c>
      <c r="C24" s="34">
        <v>20</v>
      </c>
      <c r="D24" s="29">
        <f t="shared" si="0"/>
        <v>32.5</v>
      </c>
      <c r="E24" s="35">
        <f t="shared" ref="E24:E56" si="1">CEILING(D24,$B$5)</f>
        <v>33</v>
      </c>
      <c r="F24" s="35"/>
      <c r="G24" s="93"/>
      <c r="H24" s="93"/>
    </row>
    <row r="25" spans="1:8" ht="15" customHeight="1" x14ac:dyDescent="0.3">
      <c r="A25" s="30" t="s">
        <v>12</v>
      </c>
      <c r="B25" s="36">
        <v>24</v>
      </c>
      <c r="C25" s="34">
        <v>20</v>
      </c>
      <c r="D25" s="29">
        <f t="shared" si="0"/>
        <v>32.5</v>
      </c>
      <c r="E25" s="35">
        <f t="shared" si="1"/>
        <v>33</v>
      </c>
      <c r="F25" s="35"/>
      <c r="G25" s="60" t="s">
        <v>36</v>
      </c>
      <c r="H25" s="60"/>
    </row>
    <row r="26" spans="1:8" ht="15" customHeight="1" x14ac:dyDescent="0.3">
      <c r="A26" s="30" t="s">
        <v>90</v>
      </c>
      <c r="B26" s="36">
        <v>26</v>
      </c>
      <c r="C26" s="34">
        <v>28</v>
      </c>
      <c r="D26" s="29">
        <f t="shared" si="0"/>
        <v>45.5</v>
      </c>
      <c r="E26" s="35">
        <f t="shared" si="1"/>
        <v>46</v>
      </c>
      <c r="F26" s="35"/>
      <c r="G26" s="64" t="s">
        <v>40</v>
      </c>
      <c r="H26" s="64"/>
    </row>
    <row r="27" spans="1:8" ht="15" customHeight="1" x14ac:dyDescent="0.3">
      <c r="A27" s="21" t="s">
        <v>66</v>
      </c>
      <c r="B27" s="33" t="s">
        <v>67</v>
      </c>
      <c r="C27" s="34">
        <v>6</v>
      </c>
      <c r="D27" s="41">
        <f>C27/$B$4</f>
        <v>9.75</v>
      </c>
      <c r="E27" s="1">
        <f>CEILING(D27,$B$5)</f>
        <v>10</v>
      </c>
      <c r="F27" s="1"/>
      <c r="G27" s="64"/>
      <c r="H27" s="64"/>
    </row>
    <row r="28" spans="1:8" ht="15" customHeight="1" x14ac:dyDescent="0.3">
      <c r="A28" s="21" t="s">
        <v>69</v>
      </c>
      <c r="B28" s="74">
        <v>8</v>
      </c>
      <c r="C28" s="61">
        <v>15</v>
      </c>
      <c r="D28" s="70">
        <f t="shared" si="0"/>
        <v>24.375</v>
      </c>
      <c r="E28" s="62">
        <f t="shared" si="1"/>
        <v>25</v>
      </c>
      <c r="F28" s="1"/>
      <c r="G28" s="63" t="s">
        <v>37</v>
      </c>
      <c r="H28" s="63"/>
    </row>
    <row r="29" spans="1:8" ht="15" customHeight="1" x14ac:dyDescent="0.3">
      <c r="A29" s="21" t="s">
        <v>70</v>
      </c>
      <c r="B29" s="74"/>
      <c r="C29" s="61"/>
      <c r="D29" s="71"/>
      <c r="E29" s="62"/>
      <c r="F29" s="1"/>
      <c r="G29" s="63"/>
      <c r="H29" s="63"/>
    </row>
    <row r="30" spans="1:8" ht="15" customHeight="1" x14ac:dyDescent="0.3">
      <c r="A30" s="30" t="s">
        <v>68</v>
      </c>
      <c r="B30" s="74"/>
      <c r="C30" s="61"/>
      <c r="D30" s="69"/>
      <c r="E30" s="62"/>
      <c r="F30" s="1"/>
      <c r="G30" s="63"/>
      <c r="H30" s="63"/>
    </row>
    <row r="31" spans="1:8" ht="15" customHeight="1" x14ac:dyDescent="0.3">
      <c r="A31" s="56" t="s">
        <v>94</v>
      </c>
      <c r="B31" s="56"/>
      <c r="C31" s="56"/>
      <c r="D31" s="56"/>
      <c r="E31" s="56"/>
      <c r="F31" s="56"/>
      <c r="G31" s="56"/>
      <c r="H31" s="56"/>
    </row>
    <row r="32" spans="1:8" ht="15" customHeight="1" x14ac:dyDescent="0.3">
      <c r="A32" s="21" t="s">
        <v>95</v>
      </c>
      <c r="B32" s="33" t="s">
        <v>96</v>
      </c>
      <c r="C32" s="61">
        <v>11</v>
      </c>
      <c r="D32" s="68">
        <f>C32/$B$4</f>
        <v>17.875</v>
      </c>
      <c r="E32" s="62">
        <f>CEILING(D32,$B$5)</f>
        <v>18</v>
      </c>
      <c r="F32" s="1"/>
      <c r="G32" s="63" t="s">
        <v>97</v>
      </c>
      <c r="H32" s="59"/>
    </row>
    <row r="33" spans="1:8" ht="15" customHeight="1" x14ac:dyDescent="0.3">
      <c r="A33" s="21" t="s">
        <v>98</v>
      </c>
      <c r="B33" s="33" t="s">
        <v>99</v>
      </c>
      <c r="C33" s="59"/>
      <c r="D33" s="69"/>
      <c r="E33" s="59"/>
      <c r="F33" s="53"/>
      <c r="G33" s="63" t="s">
        <v>100</v>
      </c>
      <c r="H33" s="59"/>
    </row>
    <row r="34" spans="1:8" ht="18" customHeight="1" x14ac:dyDescent="0.3">
      <c r="A34" s="56" t="s">
        <v>13</v>
      </c>
      <c r="B34" s="56"/>
      <c r="C34" s="56"/>
      <c r="D34" s="56"/>
      <c r="E34" s="56"/>
      <c r="F34" s="56"/>
      <c r="G34" s="56"/>
      <c r="H34" s="56"/>
    </row>
    <row r="35" spans="1:8" ht="15" customHeight="1" x14ac:dyDescent="0.3">
      <c r="A35" s="21" t="s">
        <v>14</v>
      </c>
      <c r="B35" s="33" t="s">
        <v>51</v>
      </c>
      <c r="C35" s="61">
        <v>50</v>
      </c>
      <c r="D35" s="75">
        <f t="shared" ref="D35:D47" si="2">C35/$B$4</f>
        <v>81.25</v>
      </c>
      <c r="E35" s="73">
        <f t="shared" si="1"/>
        <v>82</v>
      </c>
      <c r="F35" s="35"/>
      <c r="G35" s="58" t="s">
        <v>37</v>
      </c>
      <c r="H35" s="58"/>
    </row>
    <row r="36" spans="1:8" ht="15" customHeight="1" x14ac:dyDescent="0.3">
      <c r="A36" s="30" t="s">
        <v>15</v>
      </c>
      <c r="B36" s="36" t="s">
        <v>52</v>
      </c>
      <c r="C36" s="61"/>
      <c r="D36" s="71"/>
      <c r="E36" s="73"/>
      <c r="F36" s="35"/>
      <c r="G36" s="58"/>
      <c r="H36" s="58"/>
    </row>
    <row r="37" spans="1:8" ht="15" customHeight="1" x14ac:dyDescent="0.3">
      <c r="A37" s="30" t="s">
        <v>16</v>
      </c>
      <c r="B37" s="36" t="s">
        <v>53</v>
      </c>
      <c r="C37" s="61"/>
      <c r="D37" s="69"/>
      <c r="E37" s="73"/>
      <c r="F37" s="35"/>
      <c r="G37" s="58"/>
      <c r="H37" s="58"/>
    </row>
    <row r="38" spans="1:8" ht="15" customHeight="1" x14ac:dyDescent="0.3">
      <c r="A38" s="21" t="s">
        <v>30</v>
      </c>
      <c r="B38" s="33">
        <v>67</v>
      </c>
      <c r="C38" s="34">
        <v>16</v>
      </c>
      <c r="D38" s="28">
        <f t="shared" si="2"/>
        <v>26</v>
      </c>
      <c r="E38" s="1">
        <f t="shared" si="1"/>
        <v>26</v>
      </c>
      <c r="F38" s="1"/>
      <c r="G38" s="64" t="s">
        <v>38</v>
      </c>
      <c r="H38" s="64"/>
    </row>
    <row r="39" spans="1:8" ht="15" customHeight="1" x14ac:dyDescent="0.3">
      <c r="A39" s="21" t="s">
        <v>65</v>
      </c>
      <c r="B39" s="33">
        <v>68</v>
      </c>
      <c r="C39" s="34">
        <v>20</v>
      </c>
      <c r="D39" s="28">
        <f t="shared" si="2"/>
        <v>32.5</v>
      </c>
      <c r="E39" s="1">
        <f t="shared" si="1"/>
        <v>33</v>
      </c>
      <c r="F39" s="1"/>
      <c r="G39" s="63" t="s">
        <v>37</v>
      </c>
      <c r="H39" s="63"/>
    </row>
    <row r="40" spans="1:8" ht="15" customHeight="1" x14ac:dyDescent="0.3">
      <c r="A40" s="21" t="s">
        <v>32</v>
      </c>
      <c r="B40" s="33">
        <v>69</v>
      </c>
      <c r="C40" s="34">
        <v>24</v>
      </c>
      <c r="D40" s="29">
        <f t="shared" si="2"/>
        <v>39</v>
      </c>
      <c r="E40" s="35">
        <f t="shared" si="1"/>
        <v>39</v>
      </c>
      <c r="F40" s="35"/>
      <c r="G40" s="58" t="s">
        <v>39</v>
      </c>
      <c r="H40" s="58"/>
    </row>
    <row r="41" spans="1:8" ht="15" customHeight="1" x14ac:dyDescent="0.3">
      <c r="A41" s="30" t="s">
        <v>33</v>
      </c>
      <c r="B41" s="36">
        <v>7</v>
      </c>
      <c r="C41" s="34">
        <v>12</v>
      </c>
      <c r="D41" s="29">
        <f t="shared" si="2"/>
        <v>19.5</v>
      </c>
      <c r="E41" s="35">
        <f t="shared" si="1"/>
        <v>20</v>
      </c>
      <c r="F41" s="35"/>
      <c r="G41" s="58"/>
      <c r="H41" s="58"/>
    </row>
    <row r="42" spans="1:8" ht="15" customHeight="1" x14ac:dyDescent="0.3">
      <c r="A42" s="30" t="s">
        <v>55</v>
      </c>
      <c r="B42" s="36" t="s">
        <v>54</v>
      </c>
      <c r="C42" s="34">
        <v>600</v>
      </c>
      <c r="D42" s="29">
        <f t="shared" si="2"/>
        <v>975</v>
      </c>
      <c r="E42" s="35">
        <f t="shared" si="1"/>
        <v>975</v>
      </c>
      <c r="F42" s="35"/>
      <c r="G42" s="64" t="s">
        <v>36</v>
      </c>
      <c r="H42" s="64"/>
    </row>
    <row r="43" spans="1:8" ht="15" customHeight="1" x14ac:dyDescent="0.3">
      <c r="A43" s="30" t="s">
        <v>101</v>
      </c>
      <c r="B43" s="36" t="s">
        <v>102</v>
      </c>
      <c r="C43" s="54">
        <v>250</v>
      </c>
      <c r="D43" s="29">
        <f t="shared" si="2"/>
        <v>406.25</v>
      </c>
      <c r="E43" s="55">
        <f t="shared" si="1"/>
        <v>407</v>
      </c>
      <c r="F43" s="55"/>
      <c r="G43" s="64" t="s">
        <v>36</v>
      </c>
      <c r="H43" s="64"/>
    </row>
    <row r="44" spans="1:8" ht="15" customHeight="1" x14ac:dyDescent="0.3">
      <c r="A44" s="21" t="s">
        <v>63</v>
      </c>
      <c r="B44" s="33">
        <v>25</v>
      </c>
      <c r="C44" s="34">
        <v>16</v>
      </c>
      <c r="D44" s="28">
        <f t="shared" si="2"/>
        <v>26</v>
      </c>
      <c r="E44" s="1">
        <f t="shared" si="1"/>
        <v>26</v>
      </c>
      <c r="F44" s="1"/>
      <c r="G44" s="64" t="s">
        <v>37</v>
      </c>
      <c r="H44" s="64"/>
    </row>
    <row r="45" spans="1:8" ht="15" customHeight="1" x14ac:dyDescent="0.3">
      <c r="A45" s="21" t="s">
        <v>91</v>
      </c>
      <c r="B45" s="33">
        <v>71</v>
      </c>
      <c r="C45" s="34">
        <v>10</v>
      </c>
      <c r="D45" s="28">
        <f t="shared" si="2"/>
        <v>16.25</v>
      </c>
      <c r="E45" s="1">
        <f t="shared" si="1"/>
        <v>17</v>
      </c>
      <c r="F45" s="1"/>
      <c r="G45" s="63" t="s">
        <v>40</v>
      </c>
      <c r="H45" s="63"/>
    </row>
    <row r="46" spans="1:8" ht="15" customHeight="1" x14ac:dyDescent="0.3">
      <c r="A46" s="21" t="s">
        <v>17</v>
      </c>
      <c r="B46" s="33">
        <v>74</v>
      </c>
      <c r="C46" s="34">
        <v>50</v>
      </c>
      <c r="D46" s="29">
        <f t="shared" si="2"/>
        <v>81.25</v>
      </c>
      <c r="E46" s="35">
        <f t="shared" si="1"/>
        <v>82</v>
      </c>
      <c r="F46" s="35"/>
      <c r="G46" s="63"/>
      <c r="H46" s="63"/>
    </row>
    <row r="47" spans="1:8" ht="15" customHeight="1" x14ac:dyDescent="0.3">
      <c r="A47" s="21" t="s">
        <v>87</v>
      </c>
      <c r="B47" s="33" t="s">
        <v>86</v>
      </c>
      <c r="C47" s="34">
        <v>50</v>
      </c>
      <c r="D47" s="29">
        <f t="shared" si="2"/>
        <v>81.25</v>
      </c>
      <c r="E47" s="35">
        <f t="shared" si="1"/>
        <v>82</v>
      </c>
      <c r="F47" s="35"/>
      <c r="G47" s="58" t="s">
        <v>36</v>
      </c>
      <c r="H47" s="58"/>
    </row>
    <row r="48" spans="1:8" ht="18" customHeight="1" x14ac:dyDescent="0.3">
      <c r="A48" s="56" t="s">
        <v>18</v>
      </c>
      <c r="B48" s="56"/>
      <c r="C48" s="56"/>
      <c r="D48" s="56"/>
      <c r="E48" s="56"/>
      <c r="F48" s="56"/>
      <c r="G48" s="56"/>
      <c r="H48" s="56"/>
    </row>
    <row r="49" spans="1:9" ht="15" customHeight="1" x14ac:dyDescent="0.3">
      <c r="A49" s="21" t="s">
        <v>19</v>
      </c>
      <c r="B49" s="33" t="s">
        <v>44</v>
      </c>
      <c r="C49" s="34">
        <v>9</v>
      </c>
      <c r="D49" s="29">
        <f>C49/$B$4</f>
        <v>14.625</v>
      </c>
      <c r="E49" s="35">
        <f t="shared" si="1"/>
        <v>15</v>
      </c>
      <c r="F49" s="35"/>
      <c r="G49" s="58" t="s">
        <v>40</v>
      </c>
      <c r="H49" s="58"/>
    </row>
    <row r="50" spans="1:9" ht="15" customHeight="1" x14ac:dyDescent="0.3">
      <c r="A50" s="30" t="s">
        <v>20</v>
      </c>
      <c r="B50" s="36" t="s">
        <v>45</v>
      </c>
      <c r="C50" s="34">
        <v>17</v>
      </c>
      <c r="D50" s="29">
        <f>C50/$B$4</f>
        <v>27.625</v>
      </c>
      <c r="E50" s="35">
        <f t="shared" si="1"/>
        <v>28</v>
      </c>
      <c r="F50" s="35"/>
      <c r="G50" s="59"/>
      <c r="H50" s="59"/>
    </row>
    <row r="51" spans="1:9" ht="18" customHeight="1" x14ac:dyDescent="0.3">
      <c r="A51" s="56" t="s">
        <v>21</v>
      </c>
      <c r="B51" s="56"/>
      <c r="C51" s="56"/>
      <c r="D51" s="56"/>
      <c r="E51" s="56"/>
      <c r="F51" s="56"/>
      <c r="G51" s="57"/>
      <c r="H51" s="57"/>
      <c r="I51" s="10"/>
    </row>
    <row r="52" spans="1:9" ht="15" customHeight="1" x14ac:dyDescent="0.3">
      <c r="A52" s="21" t="s">
        <v>22</v>
      </c>
      <c r="B52" s="33" t="s">
        <v>31</v>
      </c>
      <c r="C52" s="34">
        <v>20</v>
      </c>
      <c r="D52" s="29">
        <f>C52/$B$4</f>
        <v>32.5</v>
      </c>
      <c r="E52" s="35">
        <f t="shared" si="1"/>
        <v>33</v>
      </c>
      <c r="F52" s="35"/>
      <c r="G52" s="58" t="s">
        <v>40</v>
      </c>
      <c r="H52" s="58"/>
    </row>
    <row r="53" spans="1:9" ht="15" customHeight="1" x14ac:dyDescent="0.3">
      <c r="A53" s="30" t="s">
        <v>20</v>
      </c>
      <c r="B53" s="36" t="s">
        <v>48</v>
      </c>
      <c r="C53" s="34">
        <v>33</v>
      </c>
      <c r="D53" s="29">
        <f>C53/$B$4</f>
        <v>53.625</v>
      </c>
      <c r="E53" s="35">
        <f t="shared" si="1"/>
        <v>54</v>
      </c>
      <c r="F53" s="35"/>
      <c r="G53" s="59"/>
      <c r="H53" s="59"/>
    </row>
    <row r="54" spans="1:9" ht="18" customHeight="1" x14ac:dyDescent="0.3">
      <c r="A54" s="56" t="s">
        <v>24</v>
      </c>
      <c r="B54" s="56"/>
      <c r="C54" s="56"/>
      <c r="D54" s="56"/>
      <c r="E54" s="56"/>
      <c r="F54" s="56"/>
      <c r="G54" s="56"/>
      <c r="H54" s="56"/>
    </row>
    <row r="55" spans="1:9" ht="15" customHeight="1" x14ac:dyDescent="0.3">
      <c r="A55" s="21" t="s">
        <v>25</v>
      </c>
      <c r="B55" s="33" t="s">
        <v>23</v>
      </c>
      <c r="C55" s="34">
        <v>13</v>
      </c>
      <c r="D55" s="29">
        <f>C55/$B$4</f>
        <v>21.125</v>
      </c>
      <c r="E55" s="35">
        <f t="shared" si="1"/>
        <v>22</v>
      </c>
      <c r="F55" s="35"/>
      <c r="G55" s="58" t="s">
        <v>40</v>
      </c>
      <c r="H55" s="58"/>
    </row>
    <row r="56" spans="1:9" ht="15" customHeight="1" x14ac:dyDescent="0.3">
      <c r="A56" s="30" t="s">
        <v>26</v>
      </c>
      <c r="B56" s="36" t="s">
        <v>46</v>
      </c>
      <c r="C56" s="34">
        <v>20</v>
      </c>
      <c r="D56" s="29">
        <f>C56/$B$4</f>
        <v>32.5</v>
      </c>
      <c r="E56" s="35">
        <f t="shared" si="1"/>
        <v>33</v>
      </c>
      <c r="F56" s="35"/>
      <c r="G56" s="59"/>
      <c r="H56" s="59"/>
    </row>
    <row r="57" spans="1:9" hidden="1" x14ac:dyDescent="0.3">
      <c r="A57" s="37" t="s">
        <v>77</v>
      </c>
      <c r="B57" s="33"/>
      <c r="C57" s="38"/>
      <c r="D57" s="28"/>
      <c r="E57" s="1"/>
      <c r="F57" s="1"/>
      <c r="G57" s="39"/>
      <c r="H57" s="21"/>
    </row>
    <row r="58" spans="1:9" hidden="1" x14ac:dyDescent="0.3">
      <c r="A58" s="76" t="s">
        <v>62</v>
      </c>
      <c r="B58" s="76"/>
      <c r="C58" s="38">
        <v>40</v>
      </c>
      <c r="D58" s="20">
        <f>C58/$B$4</f>
        <v>65</v>
      </c>
      <c r="E58" s="1">
        <f>CEILING(D58,$B$5)</f>
        <v>65</v>
      </c>
      <c r="F58" s="1"/>
      <c r="G58" s="40"/>
      <c r="H58" s="21"/>
    </row>
    <row r="59" spans="1:9" hidden="1" x14ac:dyDescent="0.3">
      <c r="A59" s="21" t="s">
        <v>58</v>
      </c>
      <c r="B59" s="32"/>
      <c r="C59" s="38">
        <v>50</v>
      </c>
      <c r="D59" s="20">
        <f>C59/$B$4</f>
        <v>81.25</v>
      </c>
      <c r="E59" s="1">
        <f>CEILING(D59,$B$5)</f>
        <v>82</v>
      </c>
      <c r="F59" s="1"/>
      <c r="G59" s="40"/>
      <c r="H59" s="21"/>
    </row>
    <row r="60" spans="1:9" hidden="1" x14ac:dyDescent="0.3">
      <c r="A60" s="21" t="s">
        <v>59</v>
      </c>
      <c r="B60" s="32"/>
      <c r="C60" s="38">
        <v>80</v>
      </c>
      <c r="D60" s="20">
        <f>C60/$B$4</f>
        <v>130</v>
      </c>
      <c r="E60" s="1">
        <f>CEILING(D60,$B$5)</f>
        <v>130</v>
      </c>
      <c r="F60" s="1"/>
      <c r="G60" s="40"/>
      <c r="H60" s="21"/>
    </row>
    <row r="61" spans="1:9" hidden="1" x14ac:dyDescent="0.3">
      <c r="A61" s="21" t="s">
        <v>60</v>
      </c>
      <c r="B61" s="32"/>
      <c r="C61" s="38">
        <v>116</v>
      </c>
      <c r="D61" s="20">
        <f>C61/$B$4</f>
        <v>188.5</v>
      </c>
      <c r="E61" s="1">
        <f>CEILING(D61,$B$5)</f>
        <v>189</v>
      </c>
      <c r="F61" s="1"/>
      <c r="G61" s="40"/>
      <c r="H61" s="21"/>
    </row>
    <row r="62" spans="1:9" ht="18" customHeight="1" x14ac:dyDescent="0.3">
      <c r="A62" s="56" t="s">
        <v>82</v>
      </c>
      <c r="B62" s="56"/>
      <c r="C62" s="56"/>
      <c r="D62" s="56"/>
      <c r="E62" s="56"/>
      <c r="F62" s="56"/>
      <c r="G62" s="56"/>
      <c r="H62" s="56"/>
    </row>
    <row r="63" spans="1:9" ht="26.25" customHeight="1" x14ac:dyDescent="0.3">
      <c r="A63" s="65" t="s">
        <v>78</v>
      </c>
      <c r="B63" s="65"/>
      <c r="C63" s="34">
        <v>45</v>
      </c>
      <c r="D63" s="29">
        <f>C63/$B$4</f>
        <v>73.125</v>
      </c>
      <c r="E63" s="35">
        <f>CEILING(D63,$B$5)</f>
        <v>74</v>
      </c>
      <c r="F63" s="35"/>
      <c r="G63" s="58"/>
      <c r="H63" s="58"/>
    </row>
    <row r="64" spans="1:9" ht="26.25" customHeight="1" x14ac:dyDescent="0.3">
      <c r="A64" s="65" t="s">
        <v>79</v>
      </c>
      <c r="B64" s="65"/>
      <c r="C64" s="34">
        <v>50</v>
      </c>
      <c r="D64" s="29">
        <f>C64/$B$4</f>
        <v>81.25</v>
      </c>
      <c r="E64" s="35">
        <f>CEILING(D64,$B$5)</f>
        <v>82</v>
      </c>
      <c r="F64" s="35"/>
      <c r="G64" s="58"/>
      <c r="H64" s="58"/>
    </row>
    <row r="65" spans="1:8" ht="26.25" customHeight="1" x14ac:dyDescent="0.3">
      <c r="A65" s="65" t="s">
        <v>80</v>
      </c>
      <c r="B65" s="65"/>
      <c r="C65" s="34">
        <v>90</v>
      </c>
      <c r="D65" s="29">
        <f>C65/$B$4</f>
        <v>146.25</v>
      </c>
      <c r="E65" s="35">
        <f>CEILING(D65,$B$5)</f>
        <v>147</v>
      </c>
      <c r="F65" s="35"/>
      <c r="G65" s="58"/>
      <c r="H65" s="58"/>
    </row>
    <row r="66" spans="1:8" ht="26.25" customHeight="1" x14ac:dyDescent="0.3">
      <c r="A66" s="65" t="s">
        <v>81</v>
      </c>
      <c r="B66" s="65"/>
      <c r="C66" s="34">
        <v>116</v>
      </c>
      <c r="D66" s="29">
        <f>C66/$B$4</f>
        <v>188.5</v>
      </c>
      <c r="E66" s="35">
        <f>CEILING(D66,$B$5)</f>
        <v>189</v>
      </c>
      <c r="F66" s="35"/>
      <c r="G66" s="58"/>
      <c r="H66" s="58"/>
    </row>
    <row r="69" spans="1:8" ht="15" x14ac:dyDescent="0.3">
      <c r="A69" s="6"/>
    </row>
  </sheetData>
  <mergeCells count="62">
    <mergeCell ref="G22:H24"/>
    <mergeCell ref="G35:H37"/>
    <mergeCell ref="G25:H25"/>
    <mergeCell ref="G28:H30"/>
    <mergeCell ref="A34:H34"/>
    <mergeCell ref="C35:C37"/>
    <mergeCell ref="A1:H1"/>
    <mergeCell ref="G7:H7"/>
    <mergeCell ref="G8:H8"/>
    <mergeCell ref="G9:H9"/>
    <mergeCell ref="B16:B17"/>
    <mergeCell ref="G6:H6"/>
    <mergeCell ref="G13:H13"/>
    <mergeCell ref="G14:H14"/>
    <mergeCell ref="G16:H16"/>
    <mergeCell ref="G17:H17"/>
    <mergeCell ref="B2:D2"/>
    <mergeCell ref="A12:H12"/>
    <mergeCell ref="G10:H10"/>
    <mergeCell ref="A7:E7"/>
    <mergeCell ref="B13:B14"/>
    <mergeCell ref="G11:H11"/>
    <mergeCell ref="A62:H62"/>
    <mergeCell ref="G26:H27"/>
    <mergeCell ref="A15:H15"/>
    <mergeCell ref="G47:H47"/>
    <mergeCell ref="D32:D33"/>
    <mergeCell ref="D28:D30"/>
    <mergeCell ref="A18:H18"/>
    <mergeCell ref="E35:E37"/>
    <mergeCell ref="G42:H42"/>
    <mergeCell ref="G45:H46"/>
    <mergeCell ref="B28:B30"/>
    <mergeCell ref="E28:E30"/>
    <mergeCell ref="D35:D37"/>
    <mergeCell ref="A58:B58"/>
    <mergeCell ref="G44:H44"/>
    <mergeCell ref="G49:H50"/>
    <mergeCell ref="A63:B63"/>
    <mergeCell ref="A64:B64"/>
    <mergeCell ref="A65:B65"/>
    <mergeCell ref="A66:B66"/>
    <mergeCell ref="G65:H65"/>
    <mergeCell ref="G66:H66"/>
    <mergeCell ref="G63:H63"/>
    <mergeCell ref="G64:H64"/>
    <mergeCell ref="A51:H51"/>
    <mergeCell ref="G52:H53"/>
    <mergeCell ref="G55:H56"/>
    <mergeCell ref="G19:H21"/>
    <mergeCell ref="C32:C33"/>
    <mergeCell ref="E32:E33"/>
    <mergeCell ref="G32:H32"/>
    <mergeCell ref="G33:H33"/>
    <mergeCell ref="A31:H31"/>
    <mergeCell ref="C28:C30"/>
    <mergeCell ref="A48:H48"/>
    <mergeCell ref="A54:H54"/>
    <mergeCell ref="G40:H41"/>
    <mergeCell ref="G39:H39"/>
    <mergeCell ref="G38:H38"/>
    <mergeCell ref="G43:H43"/>
  </mergeCells>
  <phoneticPr fontId="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8" fitToWidth="0" orientation="portrait" r:id="rId1"/>
  <headerFooter alignWithMargins="0"/>
  <ignoredErrors>
    <ignoredError sqref="D44:E47 D49:E50 E63:E66 E55:E56 E52:E53 D38:E4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 trimestre 2026</vt:lpstr>
      <vt:lpstr>'I trimestre 2026'!Area_stampa</vt:lpstr>
    </vt:vector>
  </TitlesOfParts>
  <Company>Consulate General of Italy,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laura.giovannoni</cp:lastModifiedBy>
  <cp:lastPrinted>2024-10-16T15:53:31Z</cp:lastPrinted>
  <dcterms:created xsi:type="dcterms:W3CDTF">2006-10-02T15:56:54Z</dcterms:created>
  <dcterms:modified xsi:type="dcterms:W3CDTF">2025-12-24T15:27:13Z</dcterms:modified>
</cp:coreProperties>
</file>